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lex\Box Sync\myFiles\mxHero\Partners\Box\InfoMail\"/>
    </mc:Choice>
  </mc:AlternateContent>
  <bookViews>
    <workbookView xWindow="0" yWindow="465" windowWidth="25935" windowHeight="17040"/>
  </bookViews>
  <sheets>
    <sheet name="Summary" sheetId="3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3" l="1"/>
  <c r="B48" i="3"/>
  <c r="B34" i="3"/>
  <c r="B33" i="3"/>
  <c r="B35" i="3"/>
  <c r="B36" i="3"/>
  <c r="B10" i="3"/>
  <c r="B40" i="3"/>
  <c r="B41" i="3"/>
  <c r="B42" i="3"/>
  <c r="B47" i="3"/>
  <c r="B45" i="3"/>
  <c r="B46" i="3"/>
  <c r="B50" i="3"/>
  <c r="B52" i="3"/>
  <c r="B4" i="3"/>
  <c r="B54" i="3"/>
  <c r="B5" i="3"/>
  <c r="B56" i="3"/>
  <c r="B6" i="3"/>
  <c r="B11" i="3"/>
  <c r="B12" i="3"/>
  <c r="B53" i="3"/>
</calcChain>
</file>

<file path=xl/sharedStrings.xml><?xml version="1.0" encoding="utf-8"?>
<sst xmlns="http://schemas.openxmlformats.org/spreadsheetml/2006/main" count="59" uniqueCount="59">
  <si>
    <t>Emails per day per user with attachments</t>
  </si>
  <si>
    <t>Source</t>
  </si>
  <si>
    <t>Average email size with attachments (KB)</t>
  </si>
  <si>
    <t>Estimated percent of collaborator time spent managing email</t>
  </si>
  <si>
    <t>Network bandwith transfer cost per GB in the cloud for an email server</t>
  </si>
  <si>
    <t>Annually Average Employee Wage</t>
  </si>
  <si>
    <t>Percent of risk associated with data loss - email attacks</t>
  </si>
  <si>
    <t>IT Resources</t>
  </si>
  <si>
    <t>Security and Compliance</t>
  </si>
  <si>
    <t>How many email users does your company have?</t>
  </si>
  <si>
    <t>Indicators</t>
  </si>
  <si>
    <t>US average per capita cost of data breach per year</t>
  </si>
  <si>
    <t>Savings</t>
  </si>
  <si>
    <t>Time spent managing email</t>
  </si>
  <si>
    <t>Total employee wages</t>
  </si>
  <si>
    <t>Email Productivity</t>
  </si>
  <si>
    <t>Total wages for time managing email</t>
  </si>
  <si>
    <t>Percent of data loss from email attacks</t>
  </si>
  <si>
    <t>Cost per capita of data loss</t>
  </si>
  <si>
    <t>- Real-time control of every attachment, even after hitting send
- Secure, fully compliant (HIPAA, GLBA) attachment delivery
- Secure &amp; "always on" attachment preview</t>
  </si>
  <si>
    <t>Attachments received per day</t>
  </si>
  <si>
    <t>Employees</t>
  </si>
  <si>
    <t>Average attachment size (Kb)</t>
  </si>
  <si>
    <t>Storage cost per month per Gb</t>
  </si>
  <si>
    <t>Network transfer cost per Gb</t>
  </si>
  <si>
    <t>NET SAVINGS</t>
  </si>
  <si>
    <r>
      <rPr>
        <b/>
        <sz val="12"/>
        <color theme="1"/>
        <rFont val="Calibri"/>
        <family val="2"/>
        <scheme val="minor"/>
      </rPr>
      <t>Productivity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Savings resulting from improved email efficiency</t>
    </r>
  </si>
  <si>
    <r>
      <rPr>
        <b/>
        <sz val="12"/>
        <color theme="1"/>
        <rFont val="Calibri"/>
        <family val="2"/>
        <scheme val="minor"/>
      </rPr>
      <t>IT Resources</t>
    </r>
    <r>
      <rPr>
        <sz val="12"/>
        <color theme="1"/>
        <rFont val="Calibri"/>
        <family val="2"/>
        <scheme val="minor"/>
      </rPr>
      <t xml:space="preserve">
S</t>
    </r>
    <r>
      <rPr>
        <i/>
        <sz val="12"/>
        <color theme="1"/>
        <rFont val="Calibri"/>
        <family val="2"/>
        <scheme val="minor"/>
      </rPr>
      <t>ave in IT resources by leaving attachment management to cloud storage</t>
    </r>
  </si>
  <si>
    <t>SUMMARY</t>
  </si>
  <si>
    <t>CALCULATION</t>
  </si>
  <si>
    <t>NET SAVINGS (year)</t>
  </si>
  <si>
    <t>1. The Radicati Group - Email Statistics Report, 2009-2013 (2013 data)
2. Ponemon Institute - 2013 Cost of Data Breach Study
3. Virgin Entrepreneur - Infographic: The real cost of data loss to your start-up
4. US Social Security - National Average Wage Index
5. McKinsey Global Institute - The social economy, 2012
6. AWS General Purpose Storage price
7. AWS Data Transfer OUT From Amazon EC2 To Internet</t>
  </si>
  <si>
    <t>Reduce the risk of data loss by moving your email attachments to cloud storage</t>
  </si>
  <si>
    <t>1, 5</t>
  </si>
  <si>
    <t>Market Average</t>
  </si>
  <si>
    <t>Storage cost per GB/month in the cloud for an email server</t>
  </si>
  <si>
    <t>REFERENCES</t>
  </si>
  <si>
    <t>For sources see reference section below.</t>
  </si>
  <si>
    <r>
      <rPr>
        <b/>
        <sz val="12"/>
        <color theme="1"/>
        <rFont val="Calibri"/>
        <family val="2"/>
        <scheme val="minor"/>
      </rPr>
      <t>Security &amp; Compliance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Savings from reduce risks of data loss in your company by moving your email attachments to cloud storage</t>
    </r>
  </si>
  <si>
    <t>copyright mxHero Inc. 2015 - 2016</t>
  </si>
  <si>
    <r>
      <t>ADJUSTMENTS</t>
    </r>
    <r>
      <rPr>
        <i/>
        <sz val="14"/>
        <color theme="0"/>
        <rFont val="Calibri"/>
        <family val="2"/>
        <scheme val="minor"/>
      </rPr>
      <t xml:space="preserve"> - user inputs</t>
    </r>
  </si>
  <si>
    <t>Save money in IT resources by leaving attachment management to cloud storage</t>
  </si>
  <si>
    <t>- Automatic filing &amp; organization of every email attachment in the cloud
- Improved collaboration &amp; document version control when working via email
- Save &amp; share email as a document in cloud storage with a single click
- Send and receive large file attachments without additional software or training
- Improved mobile access and previewing capabilities for every email attachment</t>
  </si>
  <si>
    <t>USER DATA</t>
  </si>
  <si>
    <t>User inputs in red</t>
  </si>
  <si>
    <t>Productivity enhancement features of Mail2Box</t>
  </si>
  <si>
    <t>Assumed percent email efficiency gain resulting from Mail2Box</t>
  </si>
  <si>
    <t>Given all above Mail2Box productivity features, what is an assumed percentage increase in overall email productivity.</t>
  </si>
  <si>
    <t>Annual Mail2Box email productivity savings</t>
  </si>
  <si>
    <t>Annual Mail2Box email security savings</t>
  </si>
  <si>
    <t>Annual Mail2Box email IT savings</t>
  </si>
  <si>
    <t>Mail2Box Savings (year)</t>
  </si>
  <si>
    <t>Mail2Box Savings per User (year)</t>
  </si>
  <si>
    <t>Mail2Box Licensing (year)</t>
  </si>
  <si>
    <t>Mail2Box License per User (year)</t>
  </si>
  <si>
    <t>Total Annual Savings</t>
  </si>
  <si>
    <t>Total Annual Costs</t>
  </si>
  <si>
    <t>Optional user input</t>
  </si>
  <si>
    <t>Mail2Cloud ROI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</si>
</sst>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0"/>
      <color theme="1"/>
      <name val="Calibri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</fills>
  <borders count="44">
    <border>
      <left/>
      <right/>
      <top/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0.59996337778862885"/>
      </left>
      <right/>
      <top/>
      <bottom/>
      <diagonal/>
    </border>
    <border>
      <left/>
      <right style="medium">
        <color theme="8" tint="0.59996337778862885"/>
      </right>
      <top/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 style="double">
        <color rgb="FFC00000"/>
      </right>
      <top/>
      <bottom/>
      <diagonal/>
    </border>
    <border>
      <left style="double">
        <color rgb="FFC00000"/>
      </left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0.39994506668294322"/>
      </left>
      <right/>
      <top style="medium">
        <color theme="8" tint="-0.24994659260841701"/>
      </top>
      <bottom/>
      <diagonal/>
    </border>
    <border>
      <left/>
      <right style="medium">
        <color theme="8" tint="0.39994506668294322"/>
      </right>
      <top style="medium">
        <color theme="8" tint="-0.24994659260841701"/>
      </top>
      <bottom/>
      <diagonal/>
    </border>
    <border>
      <left style="medium">
        <color theme="8" tint="0.39994506668294322"/>
      </left>
      <right/>
      <top/>
      <bottom/>
      <diagonal/>
    </border>
    <border>
      <left/>
      <right style="medium">
        <color theme="8" tint="0.39994506668294322"/>
      </right>
      <top/>
      <bottom/>
      <diagonal/>
    </border>
    <border>
      <left style="medium">
        <color theme="8" tint="0.39994506668294322"/>
      </left>
      <right/>
      <top/>
      <bottom style="medium">
        <color theme="8" tint="0.39994506668294322"/>
      </bottom>
      <diagonal/>
    </border>
    <border>
      <left/>
      <right/>
      <top/>
      <bottom style="medium">
        <color theme="8" tint="0.39994506668294322"/>
      </bottom>
      <diagonal/>
    </border>
    <border>
      <left/>
      <right style="medium">
        <color theme="8" tint="0.39994506668294322"/>
      </right>
      <top/>
      <bottom style="medium">
        <color theme="8" tint="0.39994506668294322"/>
      </bottom>
      <diagonal/>
    </border>
    <border>
      <left style="medium">
        <color theme="8" tint="0.59996337778862885"/>
      </left>
      <right/>
      <top style="medium">
        <color theme="8" tint="0.39994506668294322"/>
      </top>
      <bottom/>
      <diagonal/>
    </border>
    <border>
      <left/>
      <right/>
      <top style="medium">
        <color theme="8" tint="0.39994506668294322"/>
      </top>
      <bottom/>
      <diagonal/>
    </border>
    <border>
      <left/>
      <right style="medium">
        <color theme="8" tint="0.59996337778862885"/>
      </right>
      <top style="medium">
        <color theme="8" tint="0.39994506668294322"/>
      </top>
      <bottom/>
      <diagonal/>
    </border>
    <border>
      <left style="medium">
        <color theme="8" tint="0.59996337778862885"/>
      </left>
      <right/>
      <top/>
      <bottom style="medium">
        <color theme="8" tint="0.59996337778862885"/>
      </bottom>
      <diagonal/>
    </border>
    <border>
      <left/>
      <right/>
      <top/>
      <bottom style="medium">
        <color theme="8" tint="0.59996337778862885"/>
      </bottom>
      <diagonal/>
    </border>
    <border>
      <left/>
      <right style="medium">
        <color theme="8" tint="0.59996337778862885"/>
      </right>
      <top/>
      <bottom style="medium">
        <color theme="8" tint="0.59996337778862885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</borders>
  <cellStyleXfs count="19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Fill="1"/>
    <xf numFmtId="0" fontId="6" fillId="0" borderId="0" xfId="0" applyFont="1" applyFill="1"/>
    <xf numFmtId="0" fontId="0" fillId="0" borderId="0" xfId="0" applyFill="1"/>
    <xf numFmtId="9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wrapText="1" indent="1"/>
    </xf>
    <xf numFmtId="0" fontId="0" fillId="0" borderId="0" xfId="0" applyFont="1" applyFill="1"/>
    <xf numFmtId="165" fontId="0" fillId="0" borderId="0" xfId="0" applyNumberFormat="1" applyFont="1" applyFill="1"/>
    <xf numFmtId="165" fontId="0" fillId="0" borderId="0" xfId="0" applyNumberFormat="1" applyFill="1"/>
    <xf numFmtId="0" fontId="8" fillId="0" borderId="0" xfId="0" applyFont="1" applyFill="1" applyAlignment="1">
      <alignment horizontal="left"/>
    </xf>
    <xf numFmtId="165" fontId="6" fillId="0" borderId="0" xfId="0" applyNumberFormat="1" applyFont="1" applyFill="1"/>
    <xf numFmtId="0" fontId="23" fillId="0" borderId="0" xfId="0" applyFont="1" applyFill="1" applyAlignment="1">
      <alignment horizontal="right"/>
    </xf>
    <xf numFmtId="0" fontId="10" fillId="0" borderId="0" xfId="0" applyFont="1" applyFill="1"/>
    <xf numFmtId="164" fontId="10" fillId="0" borderId="0" xfId="0" applyNumberFormat="1" applyFont="1" applyFill="1"/>
    <xf numFmtId="164" fontId="6" fillId="0" borderId="0" xfId="0" applyNumberFormat="1" applyFont="1" applyFill="1"/>
    <xf numFmtId="164" fontId="8" fillId="0" borderId="0" xfId="0" applyNumberFormat="1" applyFont="1" applyFill="1"/>
    <xf numFmtId="0" fontId="7" fillId="0" borderId="0" xfId="0" applyFont="1" applyFill="1"/>
    <xf numFmtId="0" fontId="15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Border="1"/>
    <xf numFmtId="0" fontId="24" fillId="0" borderId="0" xfId="0" applyFont="1" applyFill="1" applyAlignment="1">
      <alignment horizontal="right"/>
    </xf>
    <xf numFmtId="166" fontId="24" fillId="0" borderId="0" xfId="0" applyNumberFormat="1" applyFont="1" applyFill="1" applyBorder="1"/>
    <xf numFmtId="166" fontId="24" fillId="0" borderId="0" xfId="0" applyNumberFormat="1" applyFont="1" applyFill="1"/>
    <xf numFmtId="0" fontId="20" fillId="0" borderId="0" xfId="0" applyFont="1" applyFill="1" applyAlignment="1">
      <alignment horizontal="right"/>
    </xf>
    <xf numFmtId="166" fontId="20" fillId="0" borderId="0" xfId="0" applyNumberFormat="1" applyFont="1" applyFill="1"/>
    <xf numFmtId="166" fontId="6" fillId="0" borderId="0" xfId="0" applyNumberFormat="1" applyFont="1" applyFill="1"/>
    <xf numFmtId="0" fontId="6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9" fillId="0" borderId="0" xfId="0" applyFont="1" applyFill="1"/>
    <xf numFmtId="165" fontId="9" fillId="0" borderId="0" xfId="0" applyNumberFormat="1" applyFont="1" applyFill="1"/>
    <xf numFmtId="164" fontId="9" fillId="0" borderId="0" xfId="0" applyNumberFormat="1" applyFont="1" applyFill="1"/>
    <xf numFmtId="0" fontId="0" fillId="0" borderId="0" xfId="0" applyFont="1" applyFill="1" applyAlignment="1">
      <alignment horizontal="left" vertical="center" wrapText="1"/>
    </xf>
    <xf numFmtId="166" fontId="2" fillId="0" borderId="0" xfId="0" applyNumberFormat="1" applyFont="1" applyFill="1" applyBorder="1"/>
    <xf numFmtId="0" fontId="25" fillId="2" borderId="0" xfId="0" applyFont="1" applyFill="1" applyAlignment="1">
      <alignment horizontal="left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5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wrapText="1"/>
    </xf>
    <xf numFmtId="0" fontId="25" fillId="3" borderId="0" xfId="0" applyFont="1" applyFill="1" applyAlignment="1">
      <alignment horizontal="left"/>
    </xf>
    <xf numFmtId="166" fontId="26" fillId="3" borderId="0" xfId="0" applyNumberFormat="1" applyFont="1" applyFill="1"/>
    <xf numFmtId="0" fontId="26" fillId="3" borderId="0" xfId="0" applyFont="1" applyFill="1"/>
    <xf numFmtId="0" fontId="26" fillId="3" borderId="0" xfId="0" applyFont="1" applyFill="1" applyAlignment="1">
      <alignment wrapText="1"/>
    </xf>
    <xf numFmtId="0" fontId="0" fillId="0" borderId="0" xfId="0" applyFill="1" applyBorder="1"/>
    <xf numFmtId="165" fontId="0" fillId="0" borderId="0" xfId="0" applyNumberFormat="1" applyFill="1" applyBorder="1"/>
    <xf numFmtId="9" fontId="0" fillId="0" borderId="0" xfId="0" applyNumberFormat="1" applyFill="1" applyBorder="1"/>
    <xf numFmtId="164" fontId="0" fillId="0" borderId="0" xfId="0" applyNumberFormat="1" applyFill="1" applyBorder="1"/>
    <xf numFmtId="0" fontId="6" fillId="0" borderId="2" xfId="0" applyFont="1" applyFill="1" applyBorder="1"/>
    <xf numFmtId="0" fontId="0" fillId="0" borderId="3" xfId="0" applyFill="1" applyBorder="1"/>
    <xf numFmtId="49" fontId="4" fillId="0" borderId="4" xfId="0" applyNumberFormat="1" applyFont="1" applyFill="1" applyBorder="1" applyAlignment="1">
      <alignment horizontal="center" wrapText="1"/>
    </xf>
    <xf numFmtId="0" fontId="0" fillId="0" borderId="5" xfId="0" applyFill="1" applyBorder="1"/>
    <xf numFmtId="164" fontId="0" fillId="0" borderId="6" xfId="0" applyNumberFormat="1" applyFill="1" applyBorder="1"/>
    <xf numFmtId="49" fontId="4" fillId="0" borderId="7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/>
    </xf>
    <xf numFmtId="166" fontId="6" fillId="0" borderId="9" xfId="0" applyNumberFormat="1" applyFont="1" applyFill="1" applyBorder="1"/>
    <xf numFmtId="0" fontId="6" fillId="0" borderId="9" xfId="0" applyFont="1" applyFill="1" applyBorder="1"/>
    <xf numFmtId="0" fontId="6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166" fontId="2" fillId="0" borderId="14" xfId="0" applyNumberFormat="1" applyFont="1" applyFill="1" applyBorder="1"/>
    <xf numFmtId="0" fontId="6" fillId="0" borderId="14" xfId="0" applyFont="1" applyFill="1" applyBorder="1"/>
    <xf numFmtId="0" fontId="6" fillId="0" borderId="15" xfId="0" applyFont="1" applyFill="1" applyBorder="1" applyAlignment="1">
      <alignment wrapText="1"/>
    </xf>
    <xf numFmtId="0" fontId="12" fillId="0" borderId="16" xfId="0" applyFont="1" applyFill="1" applyBorder="1"/>
    <xf numFmtId="0" fontId="6" fillId="0" borderId="17" xfId="0" applyFont="1" applyFill="1" applyBorder="1"/>
    <xf numFmtId="0" fontId="0" fillId="0" borderId="17" xfId="0" applyFill="1" applyBorder="1"/>
    <xf numFmtId="0" fontId="0" fillId="0" borderId="18" xfId="0" applyFill="1" applyBorder="1"/>
    <xf numFmtId="0" fontId="4" fillId="0" borderId="19" xfId="0" applyFont="1" applyFill="1" applyBorder="1"/>
    <xf numFmtId="0" fontId="0" fillId="0" borderId="20" xfId="0" applyFill="1" applyBorder="1"/>
    <xf numFmtId="0" fontId="0" fillId="0" borderId="20" xfId="0" applyFill="1" applyBorder="1" applyAlignment="1">
      <alignment vertical="center"/>
    </xf>
    <xf numFmtId="0" fontId="0" fillId="0" borderId="0" xfId="0" applyFont="1" applyFill="1" applyBorder="1"/>
    <xf numFmtId="0" fontId="0" fillId="0" borderId="20" xfId="0" applyFont="1" applyFill="1" applyBorder="1"/>
    <xf numFmtId="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/>
    </xf>
    <xf numFmtId="165" fontId="0" fillId="0" borderId="0" xfId="0" applyNumberFormat="1" applyFont="1" applyFill="1" applyBorder="1"/>
    <xf numFmtId="0" fontId="6" fillId="0" borderId="20" xfId="0" applyFont="1" applyFill="1" applyBorder="1"/>
    <xf numFmtId="0" fontId="4" fillId="0" borderId="0" xfId="0" applyFont="1" applyFill="1" applyBorder="1"/>
    <xf numFmtId="0" fontId="0" fillId="0" borderId="22" xfId="0" applyFill="1" applyBorder="1"/>
    <xf numFmtId="0" fontId="19" fillId="0" borderId="0" xfId="0" applyFont="1" applyFill="1" applyAlignment="1">
      <alignment horizontal="left"/>
    </xf>
    <xf numFmtId="165" fontId="22" fillId="0" borderId="0" xfId="0" applyNumberFormat="1" applyFont="1" applyFill="1"/>
    <xf numFmtId="0" fontId="21" fillId="0" borderId="0" xfId="0" applyFont="1" applyFill="1"/>
    <xf numFmtId="0" fontId="25" fillId="5" borderId="0" xfId="0" applyFont="1" applyFill="1"/>
    <xf numFmtId="0" fontId="26" fillId="5" borderId="0" xfId="0" applyFont="1" applyFill="1"/>
    <xf numFmtId="0" fontId="26" fillId="5" borderId="0" xfId="0" applyFont="1" applyFill="1" applyAlignment="1">
      <alignment wrapText="1"/>
    </xf>
    <xf numFmtId="0" fontId="3" fillId="0" borderId="0" xfId="0" applyFont="1" applyFill="1" applyBorder="1" applyAlignment="1"/>
    <xf numFmtId="0" fontId="3" fillId="0" borderId="4" xfId="0" applyFont="1" applyFill="1" applyBorder="1" applyAlignment="1"/>
    <xf numFmtId="0" fontId="28" fillId="0" borderId="0" xfId="0" applyFont="1" applyFill="1" applyAlignment="1">
      <alignment horizontal="right"/>
    </xf>
    <xf numFmtId="165" fontId="12" fillId="0" borderId="0" xfId="0" applyNumberFormat="1" applyFont="1" applyFill="1" applyBorder="1"/>
    <xf numFmtId="0" fontId="0" fillId="0" borderId="19" xfId="0" applyFill="1" applyBorder="1" applyAlignment="1">
      <alignment horizontal="right" wrapText="1"/>
    </xf>
    <xf numFmtId="9" fontId="0" fillId="0" borderId="0" xfId="1" applyFont="1" applyFill="1" applyBorder="1"/>
    <xf numFmtId="0" fontId="29" fillId="0" borderId="0" xfId="0" applyFont="1" applyFill="1" applyAlignment="1">
      <alignment horizontal="right"/>
    </xf>
    <xf numFmtId="0" fontId="30" fillId="0" borderId="0" xfId="0" applyFont="1" applyFill="1" applyBorder="1" applyAlignment="1"/>
    <xf numFmtId="0" fontId="12" fillId="0" borderId="3" xfId="0" applyFont="1" applyFill="1" applyBorder="1" applyAlignment="1"/>
    <xf numFmtId="0" fontId="32" fillId="0" borderId="0" xfId="0" applyFont="1" applyFill="1" applyAlignment="1">
      <alignment wrapText="1"/>
    </xf>
    <xf numFmtId="0" fontId="33" fillId="0" borderId="19" xfId="0" applyFont="1" applyFill="1" applyBorder="1" applyAlignment="1">
      <alignment horizontal="right" wrapText="1"/>
    </xf>
    <xf numFmtId="0" fontId="34" fillId="0" borderId="19" xfId="0" applyFont="1" applyFill="1" applyBorder="1" applyAlignment="1">
      <alignment horizontal="right" wrapText="1"/>
    </xf>
    <xf numFmtId="167" fontId="32" fillId="0" borderId="1" xfId="18" applyNumberFormat="1" applyFont="1" applyFill="1" applyBorder="1" applyProtection="1">
      <protection locked="0"/>
    </xf>
    <xf numFmtId="0" fontId="31" fillId="0" borderId="23" xfId="0" applyFont="1" applyFill="1" applyBorder="1" applyProtection="1">
      <protection locked="0"/>
    </xf>
    <xf numFmtId="0" fontId="31" fillId="0" borderId="24" xfId="0" applyFont="1" applyFill="1" applyBorder="1" applyProtection="1">
      <protection locked="0"/>
    </xf>
    <xf numFmtId="164" fontId="31" fillId="0" borderId="24" xfId="0" applyNumberFormat="1" applyFont="1" applyFill="1" applyBorder="1" applyProtection="1">
      <protection locked="0"/>
    </xf>
    <xf numFmtId="9" fontId="31" fillId="0" borderId="24" xfId="0" applyNumberFormat="1" applyFont="1" applyFill="1" applyBorder="1" applyProtection="1">
      <protection locked="0"/>
    </xf>
    <xf numFmtId="165" fontId="31" fillId="0" borderId="24" xfId="0" applyNumberFormat="1" applyFont="1" applyFill="1" applyBorder="1" applyProtection="1">
      <protection locked="0"/>
    </xf>
    <xf numFmtId="164" fontId="31" fillId="0" borderId="25" xfId="0" applyNumberFormat="1" applyFont="1" applyFill="1" applyBorder="1" applyProtection="1">
      <protection locked="0"/>
    </xf>
    <xf numFmtId="9" fontId="33" fillId="0" borderId="1" xfId="1" applyFont="1" applyFill="1" applyBorder="1" applyProtection="1">
      <protection locked="0"/>
    </xf>
    <xf numFmtId="0" fontId="12" fillId="0" borderId="0" xfId="0" applyFont="1" applyFill="1" applyBorder="1" applyAlignment="1">
      <alignment horizontal="right" wrapText="1" indent="1"/>
    </xf>
    <xf numFmtId="0" fontId="12" fillId="0" borderId="27" xfId="0" applyFont="1" applyFill="1" applyBorder="1" applyAlignment="1">
      <alignment horizontal="right" wrapText="1" indent="1"/>
    </xf>
    <xf numFmtId="165" fontId="12" fillId="0" borderId="28" xfId="0" applyNumberFormat="1" applyFont="1" applyFill="1" applyBorder="1"/>
    <xf numFmtId="0" fontId="0" fillId="0" borderId="28" xfId="0" applyFill="1" applyBorder="1"/>
    <xf numFmtId="0" fontId="0" fillId="0" borderId="29" xfId="0" applyFill="1" applyBorder="1"/>
    <xf numFmtId="0" fontId="12" fillId="0" borderId="30" xfId="0" applyFont="1" applyFill="1" applyBorder="1" applyAlignment="1">
      <alignment horizontal="left"/>
    </xf>
    <xf numFmtId="0" fontId="0" fillId="0" borderId="31" xfId="0" applyFill="1" applyBorder="1"/>
    <xf numFmtId="0" fontId="0" fillId="0" borderId="33" xfId="0" applyFill="1" applyBorder="1"/>
    <xf numFmtId="0" fontId="0" fillId="0" borderId="32" xfId="0" quotePrefix="1" applyFill="1" applyBorder="1" applyAlignment="1">
      <alignment horizontal="left" vertical="center" wrapText="1" indent="1"/>
    </xf>
    <xf numFmtId="0" fontId="0" fillId="0" borderId="32" xfId="0" applyFill="1" applyBorder="1" applyAlignment="1">
      <alignment horizontal="right" indent="1"/>
    </xf>
    <xf numFmtId="0" fontId="12" fillId="0" borderId="34" xfId="0" applyFont="1" applyFill="1" applyBorder="1" applyAlignment="1">
      <alignment horizontal="right" indent="1"/>
    </xf>
    <xf numFmtId="165" fontId="12" fillId="0" borderId="35" xfId="0" applyNumberFormat="1" applyFont="1" applyFill="1" applyBorder="1"/>
    <xf numFmtId="0" fontId="0" fillId="0" borderId="35" xfId="0" applyFill="1" applyBorder="1"/>
    <xf numFmtId="0" fontId="0" fillId="0" borderId="36" xfId="0" applyFill="1" applyBorder="1"/>
    <xf numFmtId="0" fontId="12" fillId="0" borderId="37" xfId="0" applyFont="1" applyFill="1" applyBorder="1"/>
    <xf numFmtId="0" fontId="6" fillId="0" borderId="38" xfId="0" applyFont="1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21" xfId="0" applyFill="1" applyBorder="1" applyAlignment="1">
      <alignment horizontal="right" wrapText="1" indent="1"/>
    </xf>
    <xf numFmtId="0" fontId="12" fillId="0" borderId="40" xfId="0" applyFont="1" applyFill="1" applyBorder="1" applyAlignment="1">
      <alignment horizontal="right" wrapText="1" indent="1"/>
    </xf>
    <xf numFmtId="165" fontId="12" fillId="0" borderId="41" xfId="0" applyNumberFormat="1" applyFont="1" applyFill="1" applyBorder="1"/>
    <xf numFmtId="0" fontId="0" fillId="0" borderId="41" xfId="0" applyFill="1" applyBorder="1"/>
    <xf numFmtId="0" fontId="0" fillId="0" borderId="42" xfId="0" applyFill="1" applyBorder="1"/>
    <xf numFmtId="0" fontId="35" fillId="0" borderId="43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0" fillId="0" borderId="19" xfId="0" quotePrefix="1" applyFont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3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28" fillId="0" borderId="26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</cellXfs>
  <cellStyles count="19">
    <cellStyle name="Comma" xfId="18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workbookViewId="0">
      <selection activeCell="B3" sqref="B3"/>
    </sheetView>
  </sheetViews>
  <sheetFormatPr defaultColWidth="10.85546875" defaultRowHeight="18.75" x14ac:dyDescent="0.3"/>
  <cols>
    <col min="1" max="1" width="65.42578125" style="2" bestFit="1" customWidth="1"/>
    <col min="2" max="2" width="24" style="2" customWidth="1"/>
    <col min="3" max="3" width="15.28515625" style="2" bestFit="1" customWidth="1"/>
    <col min="4" max="4" width="7" style="21" bestFit="1" customWidth="1"/>
    <col min="5" max="5" width="10.85546875" style="2"/>
    <col min="6" max="6" width="10.85546875" style="2" customWidth="1"/>
    <col min="7" max="16384" width="10.85546875" style="2"/>
  </cols>
  <sheetData>
    <row r="1" spans="1:5" s="20" customFormat="1" ht="26.25" x14ac:dyDescent="0.4">
      <c r="A1" s="19" t="s">
        <v>58</v>
      </c>
    </row>
    <row r="2" spans="1:5" ht="19.5" thickBot="1" x14ac:dyDescent="0.35">
      <c r="A2" s="132" t="s">
        <v>39</v>
      </c>
    </row>
    <row r="3" spans="1:5" ht="20.25" thickTop="1" thickBot="1" x14ac:dyDescent="0.35">
      <c r="A3" s="94" t="s">
        <v>9</v>
      </c>
      <c r="B3" s="100">
        <v>100</v>
      </c>
      <c r="D3" s="90" t="s">
        <v>44</v>
      </c>
    </row>
    <row r="4" spans="1:5" ht="21.75" thickTop="1" x14ac:dyDescent="0.35">
      <c r="A4" s="23" t="s">
        <v>55</v>
      </c>
      <c r="B4" s="24">
        <f>B52</f>
        <v>61305.752500000002</v>
      </c>
      <c r="D4" s="97"/>
    </row>
    <row r="5" spans="1:5" ht="21" x14ac:dyDescent="0.35">
      <c r="A5" s="23" t="s">
        <v>56</v>
      </c>
      <c r="B5" s="25">
        <f>B54</f>
        <v>3000</v>
      </c>
    </row>
    <row r="6" spans="1:5" ht="23.25" x14ac:dyDescent="0.35">
      <c r="A6" s="26" t="s">
        <v>25</v>
      </c>
      <c r="B6" s="27">
        <f>B56</f>
        <v>58305.752500000002</v>
      </c>
    </row>
    <row r="7" spans="1:5" ht="23.25" x14ac:dyDescent="0.35">
      <c r="A7" s="26"/>
      <c r="B7" s="27"/>
    </row>
    <row r="8" spans="1:5" x14ac:dyDescent="0.3">
      <c r="A8" s="36" t="s">
        <v>28</v>
      </c>
      <c r="B8" s="37"/>
      <c r="C8" s="37"/>
      <c r="D8" s="38"/>
    </row>
    <row r="9" spans="1:5" x14ac:dyDescent="0.3">
      <c r="A9" s="56" t="s">
        <v>12</v>
      </c>
      <c r="B9" s="57"/>
      <c r="C9" s="58"/>
      <c r="D9" s="59"/>
    </row>
    <row r="10" spans="1:5" ht="35.1" customHeight="1" x14ac:dyDescent="0.3">
      <c r="A10" s="60" t="s">
        <v>26</v>
      </c>
      <c r="B10" s="35">
        <f>B36</f>
        <v>56110</v>
      </c>
      <c r="C10" s="22"/>
      <c r="D10" s="61"/>
    </row>
    <row r="11" spans="1:5" ht="47.25" x14ac:dyDescent="0.3">
      <c r="A11" s="60" t="s">
        <v>38</v>
      </c>
      <c r="B11" s="35">
        <f>B42</f>
        <v>3947.9999999999995</v>
      </c>
      <c r="C11" s="22"/>
      <c r="D11" s="61"/>
    </row>
    <row r="12" spans="1:5" ht="47.25" x14ac:dyDescent="0.3">
      <c r="A12" s="62" t="s">
        <v>27</v>
      </c>
      <c r="B12" s="63">
        <f>B50</f>
        <v>1247.7525000000001</v>
      </c>
      <c r="C12" s="64"/>
      <c r="D12" s="65"/>
    </row>
    <row r="13" spans="1:5" x14ac:dyDescent="0.3">
      <c r="A13" s="29"/>
      <c r="B13" s="28"/>
    </row>
    <row r="14" spans="1:5" ht="19.5" thickBot="1" x14ac:dyDescent="0.35">
      <c r="A14" s="39" t="s">
        <v>40</v>
      </c>
      <c r="B14" s="40"/>
      <c r="C14" s="40"/>
      <c r="D14" s="41"/>
      <c r="E14" s="3"/>
    </row>
    <row r="15" spans="1:5" x14ac:dyDescent="0.3">
      <c r="B15" s="50"/>
      <c r="C15" s="50"/>
      <c r="D15" s="131" t="s">
        <v>37</v>
      </c>
      <c r="E15" s="1"/>
    </row>
    <row r="16" spans="1:5" ht="19.5" thickBot="1" x14ac:dyDescent="0.35">
      <c r="A16" s="96" t="s">
        <v>10</v>
      </c>
      <c r="B16" s="95" t="s">
        <v>43</v>
      </c>
      <c r="C16" s="88" t="s">
        <v>34</v>
      </c>
      <c r="D16" s="89" t="s">
        <v>1</v>
      </c>
      <c r="E16" s="3"/>
    </row>
    <row r="17" spans="1:10" ht="19.5" thickTop="1" x14ac:dyDescent="0.3">
      <c r="A17" s="51" t="s">
        <v>0</v>
      </c>
      <c r="B17" s="101">
        <v>53</v>
      </c>
      <c r="C17" s="46">
        <v>53</v>
      </c>
      <c r="D17" s="52">
        <v>1</v>
      </c>
      <c r="E17" s="3"/>
    </row>
    <row r="18" spans="1:10" x14ac:dyDescent="0.3">
      <c r="A18" s="51" t="s">
        <v>2</v>
      </c>
      <c r="B18" s="102">
        <v>500</v>
      </c>
      <c r="C18" s="46">
        <v>500</v>
      </c>
      <c r="D18" s="52">
        <v>1</v>
      </c>
      <c r="E18" s="3"/>
    </row>
    <row r="19" spans="1:10" x14ac:dyDescent="0.3">
      <c r="A19" s="51" t="s">
        <v>11</v>
      </c>
      <c r="B19" s="105">
        <v>188</v>
      </c>
      <c r="C19" s="47">
        <v>188</v>
      </c>
      <c r="D19" s="52">
        <v>2</v>
      </c>
      <c r="E19" s="3"/>
    </row>
    <row r="20" spans="1:10" x14ac:dyDescent="0.3">
      <c r="A20" s="51" t="s">
        <v>6</v>
      </c>
      <c r="B20" s="104">
        <v>0.21</v>
      </c>
      <c r="C20" s="48">
        <v>0.21</v>
      </c>
      <c r="D20" s="52">
        <v>3</v>
      </c>
      <c r="E20" s="3"/>
    </row>
    <row r="21" spans="1:10" x14ac:dyDescent="0.3">
      <c r="A21" s="51" t="s">
        <v>5</v>
      </c>
      <c r="B21" s="105">
        <v>44888</v>
      </c>
      <c r="C21" s="47">
        <v>44888.160000000003</v>
      </c>
      <c r="D21" s="52">
        <v>4</v>
      </c>
      <c r="E21" s="3"/>
    </row>
    <row r="22" spans="1:10" x14ac:dyDescent="0.3">
      <c r="A22" s="51" t="s">
        <v>3</v>
      </c>
      <c r="B22" s="104">
        <v>0.25</v>
      </c>
      <c r="C22" s="48">
        <v>0.25</v>
      </c>
      <c r="D22" s="52" t="s">
        <v>33</v>
      </c>
      <c r="E22" s="3"/>
    </row>
    <row r="23" spans="1:10" x14ac:dyDescent="0.3">
      <c r="A23" s="51" t="s">
        <v>35</v>
      </c>
      <c r="B23" s="103">
        <v>0.1</v>
      </c>
      <c r="C23" s="49">
        <v>0.1</v>
      </c>
      <c r="D23" s="52">
        <v>6</v>
      </c>
      <c r="E23" s="3"/>
    </row>
    <row r="24" spans="1:10" ht="19.5" thickBot="1" x14ac:dyDescent="0.35">
      <c r="A24" s="51" t="s">
        <v>4</v>
      </c>
      <c r="B24" s="106">
        <v>0.09</v>
      </c>
      <c r="C24" s="49">
        <v>0.09</v>
      </c>
      <c r="D24" s="52">
        <v>7</v>
      </c>
      <c r="E24" s="3"/>
    </row>
    <row r="25" spans="1:10" ht="20.25" thickTop="1" thickBot="1" x14ac:dyDescent="0.35">
      <c r="A25" s="53"/>
      <c r="B25" s="54"/>
      <c r="C25" s="54"/>
      <c r="D25" s="55"/>
      <c r="E25" s="3"/>
    </row>
    <row r="26" spans="1:10" x14ac:dyDescent="0.3">
      <c r="A26" s="3"/>
      <c r="B26" s="5"/>
      <c r="C26" s="5"/>
      <c r="D26" s="30"/>
      <c r="E26" s="3"/>
    </row>
    <row r="27" spans="1:10" ht="19.5" thickBot="1" x14ac:dyDescent="0.35">
      <c r="A27" s="42" t="s">
        <v>29</v>
      </c>
      <c r="B27" s="43"/>
      <c r="C27" s="44"/>
      <c r="D27" s="45"/>
    </row>
    <row r="28" spans="1:10" x14ac:dyDescent="0.3">
      <c r="A28" s="66" t="s">
        <v>15</v>
      </c>
      <c r="B28" s="67"/>
      <c r="C28" s="68"/>
      <c r="D28" s="69"/>
      <c r="E28" s="3"/>
      <c r="F28" s="3"/>
      <c r="G28" s="3"/>
      <c r="H28" s="3"/>
      <c r="I28" s="3"/>
      <c r="J28" s="3"/>
    </row>
    <row r="29" spans="1:10" x14ac:dyDescent="0.3">
      <c r="A29" s="70" t="s">
        <v>45</v>
      </c>
      <c r="B29" s="22"/>
      <c r="C29" s="46"/>
      <c r="D29" s="71"/>
      <c r="E29" s="3"/>
      <c r="F29" s="3"/>
      <c r="G29" s="3"/>
      <c r="H29" s="3"/>
      <c r="I29" s="3"/>
      <c r="J29" s="3"/>
    </row>
    <row r="30" spans="1:10" ht="89.1" customHeight="1" thickBot="1" x14ac:dyDescent="0.35">
      <c r="A30" s="133" t="s">
        <v>42</v>
      </c>
      <c r="B30" s="134"/>
      <c r="C30" s="134"/>
      <c r="D30" s="72"/>
      <c r="E30" s="7"/>
      <c r="F30" s="7"/>
      <c r="G30" s="7"/>
      <c r="H30" s="3"/>
      <c r="I30" s="3"/>
      <c r="J30" s="3"/>
    </row>
    <row r="31" spans="1:10" s="9" customFormat="1" ht="17.25" thickTop="1" thickBot="1" x14ac:dyDescent="0.3">
      <c r="A31" s="98" t="s">
        <v>46</v>
      </c>
      <c r="B31" s="107">
        <v>0.05</v>
      </c>
      <c r="C31" s="139" t="s">
        <v>57</v>
      </c>
      <c r="D31" s="140"/>
    </row>
    <row r="32" spans="1:10" s="9" customFormat="1" ht="30.75" customHeight="1" thickTop="1" x14ac:dyDescent="0.25">
      <c r="A32" s="99" t="s">
        <v>47</v>
      </c>
      <c r="B32" s="93"/>
      <c r="C32" s="73"/>
      <c r="D32" s="74"/>
    </row>
    <row r="33" spans="1:10" x14ac:dyDescent="0.3">
      <c r="A33" s="92" t="s">
        <v>13</v>
      </c>
      <c r="B33" s="75">
        <f>B22</f>
        <v>0.25</v>
      </c>
      <c r="C33" s="76"/>
      <c r="D33" s="71"/>
      <c r="E33" s="3"/>
      <c r="F33" s="3"/>
      <c r="G33" s="3"/>
      <c r="H33" s="3"/>
      <c r="I33" s="3"/>
      <c r="J33" s="3"/>
    </row>
    <row r="34" spans="1:10" x14ac:dyDescent="0.3">
      <c r="A34" s="92" t="s">
        <v>14</v>
      </c>
      <c r="B34" s="47">
        <f>B3*B21</f>
        <v>4488800</v>
      </c>
      <c r="C34" s="46"/>
      <c r="D34" s="71"/>
      <c r="E34" s="3"/>
      <c r="F34" s="3"/>
      <c r="G34" s="3"/>
      <c r="H34" s="3"/>
      <c r="I34" s="3"/>
      <c r="J34" s="3"/>
    </row>
    <row r="35" spans="1:10" x14ac:dyDescent="0.3">
      <c r="A35" s="77" t="s">
        <v>16</v>
      </c>
      <c r="B35" s="78">
        <f>B33*B34</f>
        <v>1122200</v>
      </c>
      <c r="C35" s="22"/>
      <c r="D35" s="79"/>
      <c r="E35" s="3"/>
      <c r="F35" s="5"/>
      <c r="G35" s="6"/>
      <c r="H35" s="3"/>
      <c r="I35" s="4"/>
      <c r="J35" s="5"/>
    </row>
    <row r="36" spans="1:10" ht="19.5" thickBot="1" x14ac:dyDescent="0.35">
      <c r="A36" s="109" t="s">
        <v>48</v>
      </c>
      <c r="B36" s="110">
        <f>B35*B31</f>
        <v>56110</v>
      </c>
      <c r="C36" s="111"/>
      <c r="D36" s="112"/>
      <c r="E36" s="3"/>
      <c r="F36" s="3"/>
      <c r="G36" s="3"/>
      <c r="H36" s="3"/>
      <c r="I36" s="3"/>
      <c r="J36" s="3"/>
    </row>
    <row r="37" spans="1:10" x14ac:dyDescent="0.3">
      <c r="A37" s="113" t="s">
        <v>8</v>
      </c>
      <c r="B37" s="67"/>
      <c r="C37" s="68"/>
      <c r="D37" s="114"/>
      <c r="E37" s="3"/>
      <c r="F37" s="3"/>
      <c r="G37" s="3"/>
      <c r="H37" s="3"/>
      <c r="I37" s="3"/>
      <c r="J37" s="3"/>
    </row>
    <row r="38" spans="1:10" x14ac:dyDescent="0.3">
      <c r="A38" s="136" t="s">
        <v>32</v>
      </c>
      <c r="B38" s="137"/>
      <c r="C38" s="46"/>
      <c r="D38" s="115"/>
      <c r="E38" s="3"/>
      <c r="F38" s="3"/>
      <c r="G38" s="3"/>
      <c r="H38" s="3"/>
      <c r="I38" s="3"/>
      <c r="J38" s="3"/>
    </row>
    <row r="39" spans="1:10" ht="55.5" customHeight="1" x14ac:dyDescent="0.3">
      <c r="A39" s="116" t="s">
        <v>19</v>
      </c>
      <c r="B39" s="80"/>
      <c r="C39" s="46"/>
      <c r="D39" s="115"/>
      <c r="E39" s="3"/>
      <c r="F39" s="3"/>
      <c r="G39" s="3"/>
      <c r="H39" s="3"/>
      <c r="I39" s="3"/>
      <c r="J39" s="11"/>
    </row>
    <row r="40" spans="1:10" x14ac:dyDescent="0.3">
      <c r="A40" s="117" t="s">
        <v>17</v>
      </c>
      <c r="B40" s="48">
        <f>$B$20</f>
        <v>0.21</v>
      </c>
      <c r="C40" s="46"/>
      <c r="D40" s="115"/>
      <c r="E40" s="4"/>
      <c r="F40" s="3"/>
      <c r="G40" s="3"/>
      <c r="H40" s="3"/>
      <c r="I40" s="3"/>
      <c r="J40" s="3"/>
    </row>
    <row r="41" spans="1:10" x14ac:dyDescent="0.3">
      <c r="A41" s="117" t="s">
        <v>18</v>
      </c>
      <c r="B41" s="47">
        <f>$B$19</f>
        <v>188</v>
      </c>
      <c r="C41" s="46"/>
      <c r="D41" s="115"/>
      <c r="E41" s="4"/>
      <c r="F41" s="3"/>
      <c r="G41" s="3"/>
      <c r="H41" s="3"/>
      <c r="I41" s="3"/>
      <c r="J41" s="3"/>
    </row>
    <row r="42" spans="1:10" ht="19.5" thickBot="1" x14ac:dyDescent="0.35">
      <c r="A42" s="118" t="s">
        <v>49</v>
      </c>
      <c r="B42" s="119">
        <f>B40*B41*B3</f>
        <v>3947.9999999999995</v>
      </c>
      <c r="C42" s="120"/>
      <c r="D42" s="121"/>
      <c r="E42" s="4"/>
      <c r="F42" s="3"/>
      <c r="G42" s="3"/>
      <c r="H42" s="3"/>
      <c r="I42" s="3"/>
      <c r="J42" s="3"/>
    </row>
    <row r="43" spans="1:10" x14ac:dyDescent="0.3">
      <c r="A43" s="122" t="s">
        <v>7</v>
      </c>
      <c r="B43" s="123"/>
      <c r="C43" s="124"/>
      <c r="D43" s="125"/>
      <c r="E43" s="3"/>
      <c r="F43" s="3"/>
      <c r="G43" s="3"/>
      <c r="H43" s="3"/>
      <c r="I43" s="3"/>
      <c r="J43" s="3"/>
    </row>
    <row r="44" spans="1:10" x14ac:dyDescent="0.3">
      <c r="A44" s="138" t="s">
        <v>41</v>
      </c>
      <c r="B44" s="137"/>
      <c r="C44" s="46"/>
      <c r="D44" s="81"/>
      <c r="E44" s="3"/>
      <c r="F44" s="3"/>
      <c r="G44" s="3"/>
      <c r="H44" s="3"/>
      <c r="I44" s="3"/>
      <c r="J44" s="3"/>
    </row>
    <row r="45" spans="1:10" x14ac:dyDescent="0.3">
      <c r="A45" s="126" t="s">
        <v>20</v>
      </c>
      <c r="B45" s="46">
        <f>$B$17</f>
        <v>53</v>
      </c>
      <c r="C45" s="46"/>
      <c r="D45" s="81"/>
      <c r="E45" s="3"/>
      <c r="F45" s="3"/>
      <c r="G45" s="3"/>
      <c r="H45" s="3"/>
      <c r="I45" s="3"/>
      <c r="J45" s="5"/>
    </row>
    <row r="46" spans="1:10" x14ac:dyDescent="0.3">
      <c r="A46" s="126" t="s">
        <v>22</v>
      </c>
      <c r="B46" s="46">
        <f>$B$18</f>
        <v>500</v>
      </c>
      <c r="C46" s="46"/>
      <c r="D46" s="81"/>
      <c r="E46" s="3"/>
      <c r="F46" s="3"/>
      <c r="G46" s="3"/>
      <c r="H46" s="3"/>
      <c r="I46" s="3"/>
      <c r="J46" s="5"/>
    </row>
    <row r="47" spans="1:10" x14ac:dyDescent="0.3">
      <c r="A47" s="126" t="s">
        <v>21</v>
      </c>
      <c r="B47" s="46">
        <f>$B$3</f>
        <v>100</v>
      </c>
      <c r="C47" s="46"/>
      <c r="D47" s="81"/>
      <c r="E47" s="3"/>
      <c r="F47" s="3"/>
      <c r="G47" s="3"/>
      <c r="H47" s="3"/>
      <c r="I47" s="3"/>
      <c r="J47" s="5"/>
    </row>
    <row r="48" spans="1:10" x14ac:dyDescent="0.3">
      <c r="A48" s="126" t="s">
        <v>23</v>
      </c>
      <c r="B48" s="49">
        <f>B23</f>
        <v>0.1</v>
      </c>
      <c r="C48" s="46"/>
      <c r="D48" s="81"/>
      <c r="E48" s="3"/>
      <c r="F48" s="3"/>
      <c r="G48" s="3"/>
      <c r="H48" s="3"/>
      <c r="I48" s="3"/>
      <c r="J48" s="5"/>
    </row>
    <row r="49" spans="1:10" x14ac:dyDescent="0.3">
      <c r="A49" s="126" t="s">
        <v>24</v>
      </c>
      <c r="B49" s="49">
        <f>B24</f>
        <v>0.09</v>
      </c>
      <c r="C49" s="46"/>
      <c r="D49" s="81"/>
      <c r="E49" s="3"/>
      <c r="F49" s="3"/>
      <c r="G49" s="3"/>
      <c r="H49" s="3"/>
      <c r="I49" s="3"/>
      <c r="J49" s="5"/>
    </row>
    <row r="50" spans="1:10" ht="19.5" thickBot="1" x14ac:dyDescent="0.35">
      <c r="A50" s="127" t="s">
        <v>50</v>
      </c>
      <c r="B50" s="128">
        <f>((B45*B46/1000/1000)*B47*365*B48*12)+(B45*B46/1000/1000)*B47*365*B49</f>
        <v>1247.7525000000001</v>
      </c>
      <c r="C50" s="129"/>
      <c r="D50" s="130"/>
      <c r="E50" s="3"/>
      <c r="F50" s="3"/>
      <c r="G50" s="3"/>
      <c r="H50" s="3"/>
      <c r="I50" s="3"/>
      <c r="J50" s="5"/>
    </row>
    <row r="51" spans="1:10" x14ac:dyDescent="0.3">
      <c r="A51" s="108"/>
      <c r="B51" s="91"/>
      <c r="C51" s="46"/>
      <c r="D51" s="46"/>
      <c r="E51" s="3"/>
      <c r="F51" s="3"/>
      <c r="G51" s="3"/>
      <c r="H51" s="3"/>
      <c r="I51" s="3"/>
      <c r="J51" s="5"/>
    </row>
    <row r="52" spans="1:10" x14ac:dyDescent="0.3">
      <c r="A52" s="82" t="s">
        <v>51</v>
      </c>
      <c r="B52" s="83">
        <f>B36+B42+B50</f>
        <v>61305.752500000002</v>
      </c>
      <c r="C52" s="14"/>
      <c r="D52" s="84"/>
      <c r="E52" s="16"/>
      <c r="F52" s="17"/>
      <c r="J52" s="18"/>
    </row>
    <row r="53" spans="1:10" x14ac:dyDescent="0.3">
      <c r="A53" s="8" t="s">
        <v>52</v>
      </c>
      <c r="B53" s="10">
        <f>B52/B3</f>
        <v>613.05752500000006</v>
      </c>
      <c r="D53" s="3"/>
      <c r="E53" s="3"/>
      <c r="F53" s="3"/>
      <c r="G53" s="3"/>
      <c r="H53" s="3"/>
      <c r="I53" s="3"/>
      <c r="J53" s="3"/>
    </row>
    <row r="54" spans="1:10" x14ac:dyDescent="0.3">
      <c r="A54" s="12" t="s">
        <v>53</v>
      </c>
      <c r="B54" s="13">
        <f>B55*B3</f>
        <v>3000</v>
      </c>
      <c r="C54" s="14"/>
      <c r="D54" s="15"/>
      <c r="E54" s="16"/>
      <c r="F54" s="17"/>
      <c r="J54" s="18"/>
    </row>
    <row r="55" spans="1:10" x14ac:dyDescent="0.3">
      <c r="A55" s="8" t="s">
        <v>54</v>
      </c>
      <c r="B55" s="10">
        <v>30</v>
      </c>
      <c r="C55" s="14"/>
      <c r="D55" s="15"/>
      <c r="E55" s="16"/>
      <c r="F55" s="17"/>
      <c r="J55" s="18"/>
    </row>
    <row r="56" spans="1:10" ht="21" x14ac:dyDescent="0.35">
      <c r="A56" s="31" t="s">
        <v>30</v>
      </c>
      <c r="B56" s="32">
        <f>B52-B54</f>
        <v>58305.752500000002</v>
      </c>
      <c r="C56" s="31"/>
      <c r="D56" s="31"/>
      <c r="E56" s="31"/>
      <c r="F56" s="31"/>
      <c r="G56" s="31"/>
      <c r="H56" s="31"/>
      <c r="I56" s="31"/>
      <c r="J56" s="33"/>
    </row>
    <row r="58" spans="1:10" x14ac:dyDescent="0.3">
      <c r="A58" s="85" t="s">
        <v>36</v>
      </c>
      <c r="B58" s="86"/>
      <c r="C58" s="86"/>
      <c r="D58" s="87"/>
    </row>
    <row r="59" spans="1:10" ht="109.5" customHeight="1" x14ac:dyDescent="0.3">
      <c r="A59" s="135" t="s">
        <v>31</v>
      </c>
      <c r="B59" s="135"/>
    </row>
    <row r="60" spans="1:10" x14ac:dyDescent="0.3">
      <c r="A60" s="30"/>
      <c r="B60" s="3"/>
    </row>
    <row r="61" spans="1:10" x14ac:dyDescent="0.3">
      <c r="A61" s="30"/>
      <c r="B61" s="3"/>
    </row>
    <row r="62" spans="1:10" x14ac:dyDescent="0.3">
      <c r="A62" s="30"/>
      <c r="B62" s="3"/>
    </row>
    <row r="63" spans="1:10" x14ac:dyDescent="0.3">
      <c r="A63" s="30"/>
      <c r="B63" s="3"/>
    </row>
    <row r="64" spans="1:10" x14ac:dyDescent="0.3">
      <c r="A64" s="30"/>
      <c r="B64" s="3"/>
    </row>
    <row r="65" spans="1:3" x14ac:dyDescent="0.3">
      <c r="A65" s="30"/>
      <c r="B65" s="3"/>
    </row>
    <row r="67" spans="1:3" x14ac:dyDescent="0.3">
      <c r="C67" s="34"/>
    </row>
  </sheetData>
  <sheetProtection sheet="1" objects="1" scenarios="1" formatCells="0" formatColumns="0"/>
  <mergeCells count="5">
    <mergeCell ref="A30:C30"/>
    <mergeCell ref="A59:B59"/>
    <mergeCell ref="A38:B38"/>
    <mergeCell ref="A44:B44"/>
    <mergeCell ref="C31:D31"/>
  </mergeCells>
  <phoneticPr fontId="16" type="noConversion"/>
  <pageMargins left="0.25" right="0.25" top="0.75" bottom="0.75" header="0.3" footer="0.3"/>
  <pageSetup orientation="portrait" horizontalDpi="4294967292" verticalDpi="4294967292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Alex Panagides</cp:lastModifiedBy>
  <cp:lastPrinted>2015-02-09T17:23:36Z</cp:lastPrinted>
  <dcterms:created xsi:type="dcterms:W3CDTF">2014-12-15T14:13:37Z</dcterms:created>
  <dcterms:modified xsi:type="dcterms:W3CDTF">2015-06-24T16:23:29Z</dcterms:modified>
</cp:coreProperties>
</file>